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6-27/"/>
    </mc:Choice>
  </mc:AlternateContent>
  <xr:revisionPtr revIDLastSave="0" documentId="13_ncr:1_{2C54F548-418C-6644-8975-B4FFF32FAE09}" xr6:coauthVersionLast="36" xr6:coauthVersionMax="36" xr10:uidLastSave="{00000000-0000-0000-0000-000000000000}"/>
  <bookViews>
    <workbookView xWindow="16120" yWindow="1200" windowWidth="27240" windowHeight="16440" xr2:uid="{7B81347D-241B-C042-9CBB-328572A9314D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F26" i="1"/>
  <c r="F38" i="1" s="1"/>
  <c r="G28" i="1"/>
  <c r="G10" i="1"/>
  <c r="G16" i="1"/>
  <c r="G20" i="1"/>
  <c r="G22" i="1"/>
  <c r="D38" i="1"/>
  <c r="E35" i="1"/>
  <c r="H35" i="1" s="1"/>
  <c r="H34" i="1"/>
  <c r="E32" i="1"/>
  <c r="H32" i="1" s="1"/>
  <c r="E31" i="1"/>
  <c r="G30" i="1"/>
  <c r="E30" i="1"/>
  <c r="H30" i="1" s="1"/>
  <c r="H29" i="1"/>
  <c r="E29" i="1"/>
  <c r="E28" i="1"/>
  <c r="H28" i="1" s="1"/>
  <c r="G27" i="1"/>
  <c r="E27" i="1"/>
  <c r="E26" i="1"/>
  <c r="G25" i="1"/>
  <c r="E25" i="1"/>
  <c r="H25" i="1" s="1"/>
  <c r="E24" i="1"/>
  <c r="H24" i="1" s="1"/>
  <c r="E23" i="1"/>
  <c r="H23" i="1" s="1"/>
  <c r="E22" i="1"/>
  <c r="H22" i="1" s="1"/>
  <c r="H20" i="1"/>
  <c r="E20" i="1"/>
  <c r="G19" i="1"/>
  <c r="C19" i="1"/>
  <c r="E19" i="1" s="1"/>
  <c r="H19" i="1" s="1"/>
  <c r="E18" i="1"/>
  <c r="H18" i="1" s="1"/>
  <c r="G17" i="1"/>
  <c r="E17" i="1"/>
  <c r="H17" i="1" s="1"/>
  <c r="H16" i="1"/>
  <c r="E16" i="1"/>
  <c r="E15" i="1"/>
  <c r="H15" i="1" s="1"/>
  <c r="E14" i="1"/>
  <c r="H14" i="1" s="1"/>
  <c r="E13" i="1"/>
  <c r="H13" i="1" s="1"/>
  <c r="G12" i="1"/>
  <c r="H12" i="1" s="1"/>
  <c r="E11" i="1"/>
  <c r="H11" i="1" s="1"/>
  <c r="E10" i="1"/>
  <c r="H10" i="1" s="1"/>
  <c r="H9" i="1"/>
  <c r="E9" i="1"/>
  <c r="G7" i="1"/>
  <c r="G38" i="1" s="1"/>
  <c r="E7" i="1"/>
  <c r="H7" i="1" s="1"/>
  <c r="E38" i="1" l="1"/>
  <c r="H26" i="1"/>
  <c r="H38" i="1" s="1"/>
  <c r="C38" i="1"/>
</calcChain>
</file>

<file path=xl/sharedStrings.xml><?xml version="1.0" encoding="utf-8"?>
<sst xmlns="http://schemas.openxmlformats.org/spreadsheetml/2006/main" count="43" uniqueCount="43">
  <si>
    <t>Budget for 26-27</t>
  </si>
  <si>
    <t>BUDGET</t>
  </si>
  <si>
    <t>C/F</t>
  </si>
  <si>
    <t xml:space="preserve">Precept </t>
  </si>
  <si>
    <t xml:space="preserve">Working </t>
  </si>
  <si>
    <t>In</t>
  </si>
  <si>
    <t>Out</t>
  </si>
  <si>
    <t>Balance</t>
  </si>
  <si>
    <t>26/27</t>
  </si>
  <si>
    <t>Budget</t>
  </si>
  <si>
    <t>ELECTRICITY</t>
  </si>
  <si>
    <t>General &amp; Repairs</t>
  </si>
  <si>
    <t>INSURANCE</t>
  </si>
  <si>
    <t>SUBSCRIPTION</t>
  </si>
  <si>
    <t xml:space="preserve">AUDIT </t>
  </si>
  <si>
    <t>DONATIONS  N&amp;DTA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</si>
  <si>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</si>
  <si>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</si>
  <si>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</si>
  <si>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</si>
  <si>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</si>
  <si>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</si>
  <si>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</si>
  <si>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 + NI</t>
  </si>
  <si>
    <t>PLAY AREA</t>
  </si>
  <si>
    <t>maintenance</t>
  </si>
  <si>
    <t>replacement</t>
  </si>
  <si>
    <t>ELECTION</t>
  </si>
  <si>
    <t>STREET CLEANING</t>
  </si>
  <si>
    <t>CONTINGENCY</t>
  </si>
  <si>
    <t>TRAFFIC SAFETY/speedwatch</t>
  </si>
  <si>
    <t>Recycling credit</t>
  </si>
  <si>
    <t>MESSENGER</t>
  </si>
  <si>
    <t>TREES AND CONSERVATION</t>
  </si>
  <si>
    <t>Dog and Litter bins</t>
  </si>
  <si>
    <t>Noticeboard</t>
  </si>
  <si>
    <t>Loan</t>
  </si>
  <si>
    <t>V hall</t>
  </si>
  <si>
    <t>Neighbourhood plan</t>
  </si>
  <si>
    <t>Web Site</t>
  </si>
  <si>
    <t>Lloyds</t>
  </si>
  <si>
    <t>Santander</t>
  </si>
  <si>
    <t>CIL, Final Recycling,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</si>
</sst>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2" fillId="0" borderId="0" xfId="0" applyFont="1"/>
    <xf numFmtId="17" fontId="2" fillId="0" borderId="0" xfId="0" applyNumberFormat="1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90E6-8BB8-9F4B-8D01-3D7460240733}">
  <dimension ref="A1:J43"/>
  <sheetViews>
    <sheetView tabSelected="1" topLeftCell="A11" workbookViewId="0">
      <selection activeCell="F42" sqref="F42"/>
    </sheetView>
  </sheetViews>
  <sheetFormatPr baseColWidth="10" defaultRowHeight="16" x14ac:dyDescent="0.2"/>
  <sheetData>
    <row r="1" spans="1:8" x14ac:dyDescent="0.2">
      <c r="A1" s="1" t="s">
        <v>0</v>
      </c>
    </row>
    <row r="2" spans="1:8" x14ac:dyDescent="0.2">
      <c r="A2" s="2">
        <v>46174</v>
      </c>
    </row>
    <row r="3" spans="1:8" x14ac:dyDescent="0.2">
      <c r="A3" s="3" t="s">
        <v>1</v>
      </c>
      <c r="B3" s="4"/>
      <c r="C3" s="5" t="s">
        <v>2</v>
      </c>
      <c r="D3" s="6" t="s">
        <v>3</v>
      </c>
      <c r="E3" s="3" t="s">
        <v>4</v>
      </c>
      <c r="F3" s="7" t="s">
        <v>5</v>
      </c>
      <c r="G3" s="7" t="s">
        <v>6</v>
      </c>
      <c r="H3" s="7" t="s">
        <v>7</v>
      </c>
    </row>
    <row r="4" spans="1:8" x14ac:dyDescent="0.2">
      <c r="A4" s="3"/>
      <c r="B4" s="5"/>
      <c r="C4" s="3"/>
      <c r="D4" s="6" t="s">
        <v>8</v>
      </c>
      <c r="E4" t="s">
        <v>9</v>
      </c>
    </row>
    <row r="5" spans="1:8" x14ac:dyDescent="0.2">
      <c r="A5" s="3" t="s">
        <v>10</v>
      </c>
      <c r="B5" s="5"/>
      <c r="C5" s="8"/>
      <c r="D5" s="9"/>
    </row>
    <row r="6" spans="1:8" ht="4" customHeight="1" x14ac:dyDescent="0.2">
      <c r="A6" s="5"/>
      <c r="B6" s="3"/>
      <c r="C6" s="10"/>
      <c r="D6" s="9"/>
    </row>
    <row r="7" spans="1:8" x14ac:dyDescent="0.2">
      <c r="A7" s="3" t="s">
        <v>11</v>
      </c>
      <c r="B7" s="5"/>
      <c r="C7" s="10">
        <v>2000</v>
      </c>
      <c r="D7">
        <v>4500</v>
      </c>
      <c r="E7">
        <f>SUM(C7:D7)</f>
        <v>6500</v>
      </c>
      <c r="G7">
        <f>3202</f>
        <v>3202</v>
      </c>
      <c r="H7">
        <f>SUM(E7-G7)</f>
        <v>3298</v>
      </c>
    </row>
    <row r="8" spans="1:8" ht="14" customHeight="1" x14ac:dyDescent="0.2">
      <c r="A8" s="3"/>
      <c r="B8" s="5"/>
      <c r="C8" s="10"/>
    </row>
    <row r="9" spans="1:8" x14ac:dyDescent="0.2">
      <c r="A9" s="3" t="s">
        <v>12</v>
      </c>
      <c r="B9" s="5"/>
      <c r="C9" s="10">
        <v>500</v>
      </c>
      <c r="D9">
        <v>1600</v>
      </c>
      <c r="E9">
        <f>SUM(C9:D9)</f>
        <v>2100</v>
      </c>
      <c r="G9">
        <v>1602</v>
      </c>
      <c r="H9">
        <f t="shared" ref="H9:H20" si="0">SUM(E9-G9)</f>
        <v>498</v>
      </c>
    </row>
    <row r="10" spans="1:8" x14ac:dyDescent="0.2">
      <c r="A10" s="3" t="s">
        <v>13</v>
      </c>
      <c r="B10" s="5"/>
      <c r="C10" s="10">
        <v>0</v>
      </c>
      <c r="D10">
        <v>550</v>
      </c>
      <c r="E10">
        <f>SUM(C10:D10)</f>
        <v>550</v>
      </c>
      <c r="G10">
        <f>481+16</f>
        <v>497</v>
      </c>
      <c r="H10">
        <f t="shared" si="0"/>
        <v>53</v>
      </c>
    </row>
    <row r="11" spans="1:8" x14ac:dyDescent="0.2">
      <c r="A11" s="3" t="s">
        <v>14</v>
      </c>
      <c r="B11" s="5"/>
      <c r="C11" s="10">
        <v>23</v>
      </c>
      <c r="D11">
        <v>2500</v>
      </c>
      <c r="E11">
        <f>SUM(C11:D11)</f>
        <v>2523</v>
      </c>
      <c r="H11">
        <f t="shared" si="0"/>
        <v>2523</v>
      </c>
    </row>
    <row r="12" spans="1:8" x14ac:dyDescent="0.2">
      <c r="A12" s="3" t="s">
        <v>15</v>
      </c>
      <c r="B12" s="5"/>
      <c r="C12" s="10">
        <v>375</v>
      </c>
      <c r="E12">
        <v>375</v>
      </c>
      <c r="G12">
        <f>282+90</f>
        <v>372</v>
      </c>
      <c r="H12">
        <f t="shared" si="0"/>
        <v>3</v>
      </c>
    </row>
    <row r="13" spans="1:8" x14ac:dyDescent="0.2">
      <c r="A13" s="3" t="s">
        <v>16</v>
      </c>
      <c r="B13" s="5"/>
      <c r="C13" s="10">
        <v>0</v>
      </c>
      <c r="D13">
        <v>300</v>
      </c>
      <c r="E13">
        <f>SUM(C13:D13)</f>
        <v>300</v>
      </c>
      <c r="H13">
        <f t="shared" si="0"/>
        <v>300</v>
      </c>
    </row>
    <row r="14" spans="1:8" x14ac:dyDescent="0.2">
      <c r="A14" s="3" t="s">
        <v>17</v>
      </c>
      <c r="B14" s="5"/>
      <c r="C14" s="10">
        <v>0</v>
      </c>
      <c r="D14">
        <v>560</v>
      </c>
      <c r="E14">
        <f>SUM(C14:D14)</f>
        <v>560</v>
      </c>
      <c r="H14">
        <f t="shared" si="0"/>
        <v>560</v>
      </c>
    </row>
    <row r="15" spans="1:8" x14ac:dyDescent="0.2">
      <c r="A15" s="3" t="s">
        <v>18</v>
      </c>
      <c r="B15" s="5"/>
      <c r="C15" s="10">
        <v>0</v>
      </c>
      <c r="D15">
        <v>60</v>
      </c>
      <c r="E15">
        <f>SUM(C15:D15)</f>
        <v>60</v>
      </c>
      <c r="H15">
        <f t="shared" si="0"/>
        <v>60</v>
      </c>
    </row>
    <row r="16" spans="1:8" x14ac:dyDescent="0.2">
      <c r="A16" s="3" t="s">
        <v>19</v>
      </c>
      <c r="B16" s="5"/>
      <c r="C16" s="10">
        <v>500</v>
      </c>
      <c r="D16">
        <v>480</v>
      </c>
      <c r="E16">
        <f t="shared" ref="E16:E20" si="1">SUM(C16:D16)</f>
        <v>980</v>
      </c>
      <c r="G16">
        <f>36+40+40</f>
        <v>116</v>
      </c>
      <c r="H16">
        <f t="shared" si="0"/>
        <v>864</v>
      </c>
    </row>
    <row r="17" spans="1:10" x14ac:dyDescent="0.2">
      <c r="A17" s="3" t="s">
        <v>20</v>
      </c>
      <c r="B17" s="5"/>
      <c r="C17" s="10">
        <v>800</v>
      </c>
      <c r="D17">
        <v>1500</v>
      </c>
      <c r="E17">
        <f>SUM(C17:D17)</f>
        <v>2300</v>
      </c>
      <c r="G17">
        <f>448</f>
        <v>448</v>
      </c>
      <c r="H17">
        <f t="shared" si="0"/>
        <v>1852</v>
      </c>
    </row>
    <row r="18" spans="1:10" x14ac:dyDescent="0.2">
      <c r="A18" s="3" t="s">
        <v>21</v>
      </c>
      <c r="B18" s="5"/>
      <c r="C18" s="10"/>
      <c r="D18">
        <v>350</v>
      </c>
      <c r="E18">
        <f t="shared" si="1"/>
        <v>350</v>
      </c>
      <c r="H18">
        <f t="shared" si="0"/>
        <v>350</v>
      </c>
    </row>
    <row r="19" spans="1:10" x14ac:dyDescent="0.2">
      <c r="A19" s="3" t="s">
        <v>22</v>
      </c>
      <c r="B19" s="5"/>
      <c r="C19" s="10">
        <f>1379+85</f>
        <v>1464</v>
      </c>
      <c r="D19">
        <v>2000</v>
      </c>
      <c r="E19">
        <f t="shared" si="1"/>
        <v>3464</v>
      </c>
      <c r="G19">
        <f>42</f>
        <v>42</v>
      </c>
      <c r="H19">
        <f t="shared" si="0"/>
        <v>3422</v>
      </c>
    </row>
    <row r="20" spans="1:10" x14ac:dyDescent="0.2">
      <c r="A20" s="3" t="s">
        <v>23</v>
      </c>
      <c r="B20" s="5"/>
      <c r="C20" s="10">
        <v>400</v>
      </c>
      <c r="D20" s="10">
        <v>10200</v>
      </c>
      <c r="E20">
        <f t="shared" si="1"/>
        <v>10600</v>
      </c>
      <c r="G20">
        <f>780+55+780+63+624</f>
        <v>2302</v>
      </c>
      <c r="H20">
        <f t="shared" si="0"/>
        <v>8298</v>
      </c>
    </row>
    <row r="21" spans="1:10" x14ac:dyDescent="0.2">
      <c r="A21" s="3" t="s">
        <v>24</v>
      </c>
      <c r="C21" s="10"/>
    </row>
    <row r="22" spans="1:10" x14ac:dyDescent="0.2">
      <c r="A22" s="5" t="s">
        <v>25</v>
      </c>
      <c r="C22" s="10">
        <v>3000</v>
      </c>
      <c r="D22">
        <v>1000</v>
      </c>
      <c r="E22">
        <f>SUM(C22:D22)</f>
        <v>4000</v>
      </c>
      <c r="G22">
        <f>1238+16</f>
        <v>1254</v>
      </c>
      <c r="H22">
        <f>SUM(E22-G22)</f>
        <v>2746</v>
      </c>
    </row>
    <row r="23" spans="1:10" x14ac:dyDescent="0.2">
      <c r="A23" t="s">
        <v>26</v>
      </c>
      <c r="B23" s="5"/>
      <c r="C23" s="10">
        <v>5000</v>
      </c>
      <c r="D23">
        <v>2000</v>
      </c>
      <c r="E23">
        <f>SUM(C23:D23)</f>
        <v>7000</v>
      </c>
      <c r="H23">
        <f>SUM(E23-G23)</f>
        <v>7000</v>
      </c>
    </row>
    <row r="24" spans="1:10" x14ac:dyDescent="0.2">
      <c r="A24" s="3" t="s">
        <v>27</v>
      </c>
      <c r="B24" s="5"/>
      <c r="C24" s="10">
        <v>1000</v>
      </c>
      <c r="E24">
        <f t="shared" ref="E24:E31" si="2">SUM(C24:D24)</f>
        <v>1000</v>
      </c>
      <c r="H24">
        <f>SUM(E24-G24)</f>
        <v>1000</v>
      </c>
    </row>
    <row r="25" spans="1:10" x14ac:dyDescent="0.2">
      <c r="A25" s="3" t="s">
        <v>28</v>
      </c>
      <c r="B25" s="5"/>
      <c r="C25" s="10">
        <v>1430</v>
      </c>
      <c r="D25">
        <v>1000</v>
      </c>
      <c r="E25">
        <f t="shared" si="2"/>
        <v>2430</v>
      </c>
      <c r="G25">
        <f>44+46</f>
        <v>90</v>
      </c>
      <c r="H25">
        <f>SUM(E25-G25)</f>
        <v>2340</v>
      </c>
    </row>
    <row r="26" spans="1:10" x14ac:dyDescent="0.2">
      <c r="A26" s="3" t="s">
        <v>29</v>
      </c>
      <c r="B26" s="5"/>
      <c r="C26" s="10">
        <v>425</v>
      </c>
      <c r="D26">
        <v>2000</v>
      </c>
      <c r="E26">
        <f t="shared" si="2"/>
        <v>2425</v>
      </c>
      <c r="F26">
        <f>4029+2396+5392</f>
        <v>11817</v>
      </c>
      <c r="H26">
        <f>SUM(E26:F26)</f>
        <v>14242</v>
      </c>
      <c r="J26" t="s">
        <v>42</v>
      </c>
    </row>
    <row r="27" spans="1:10" x14ac:dyDescent="0.2">
      <c r="A27" s="3" t="s">
        <v>30</v>
      </c>
      <c r="B27" s="5"/>
      <c r="C27" s="10">
        <v>3700</v>
      </c>
      <c r="D27">
        <v>1500</v>
      </c>
      <c r="E27">
        <f t="shared" si="2"/>
        <v>5200</v>
      </c>
      <c r="F27">
        <v>541</v>
      </c>
      <c r="G27">
        <f>5108+630</f>
        <v>5738</v>
      </c>
      <c r="H27">
        <v>3</v>
      </c>
      <c r="J27" t="s">
        <v>31</v>
      </c>
    </row>
    <row r="28" spans="1:10" x14ac:dyDescent="0.2">
      <c r="A28" s="3" t="s">
        <v>32</v>
      </c>
      <c r="B28" s="5"/>
      <c r="C28" s="10">
        <v>1500</v>
      </c>
      <c r="D28">
        <v>2000</v>
      </c>
      <c r="E28">
        <f t="shared" si="2"/>
        <v>3500</v>
      </c>
      <c r="G28">
        <f>748+374+374</f>
        <v>1496</v>
      </c>
      <c r="H28">
        <f>SUM(E28-G28)</f>
        <v>2004</v>
      </c>
    </row>
    <row r="29" spans="1:10" x14ac:dyDescent="0.2">
      <c r="A29" s="3" t="s">
        <v>33</v>
      </c>
      <c r="B29" s="5"/>
      <c r="C29" s="10">
        <v>4000</v>
      </c>
      <c r="D29">
        <v>1000</v>
      </c>
      <c r="E29">
        <f t="shared" si="2"/>
        <v>5000</v>
      </c>
      <c r="H29">
        <f>SUM(E29-G29)</f>
        <v>5000</v>
      </c>
    </row>
    <row r="30" spans="1:10" x14ac:dyDescent="0.2">
      <c r="A30" s="3" t="s">
        <v>34</v>
      </c>
      <c r="B30" s="5"/>
      <c r="C30" s="10">
        <v>200</v>
      </c>
      <c r="D30">
        <v>720</v>
      </c>
      <c r="E30">
        <f t="shared" si="2"/>
        <v>920</v>
      </c>
      <c r="G30">
        <f>184</f>
        <v>184</v>
      </c>
      <c r="H30">
        <f>SUM(E30-G30)</f>
        <v>736</v>
      </c>
    </row>
    <row r="31" spans="1:10" x14ac:dyDescent="0.2">
      <c r="A31" s="5" t="s">
        <v>35</v>
      </c>
      <c r="B31" s="5"/>
      <c r="C31" s="10"/>
      <c r="E31">
        <f t="shared" si="2"/>
        <v>0</v>
      </c>
    </row>
    <row r="32" spans="1:10" x14ac:dyDescent="0.2">
      <c r="A32" s="5" t="s">
        <v>36</v>
      </c>
      <c r="B32" s="5"/>
      <c r="C32" s="10">
        <v>15000</v>
      </c>
      <c r="D32">
        <v>15180</v>
      </c>
      <c r="E32">
        <f>SUM(C32:D32)</f>
        <v>30180</v>
      </c>
      <c r="H32">
        <f>SUM(E32-G32)</f>
        <v>30180</v>
      </c>
    </row>
    <row r="33" spans="1:8" x14ac:dyDescent="0.2">
      <c r="A33" s="5" t="s">
        <v>37</v>
      </c>
      <c r="B33" s="11"/>
      <c r="C33" s="10"/>
      <c r="E33">
        <v>0</v>
      </c>
    </row>
    <row r="34" spans="1:8" x14ac:dyDescent="0.2">
      <c r="A34" s="5" t="s">
        <v>38</v>
      </c>
      <c r="C34" s="10">
        <v>6000</v>
      </c>
      <c r="D34">
        <v>5500</v>
      </c>
      <c r="E34">
        <v>11500</v>
      </c>
      <c r="H34">
        <f>SUM(E34-G34)</f>
        <v>11500</v>
      </c>
    </row>
    <row r="35" spans="1:8" x14ac:dyDescent="0.2">
      <c r="A35" s="5" t="s">
        <v>39</v>
      </c>
      <c r="C35" s="10">
        <v>500</v>
      </c>
      <c r="D35">
        <v>500</v>
      </c>
      <c r="E35">
        <f>SUM(C35:D35)</f>
        <v>1000</v>
      </c>
      <c r="H35">
        <f>SUM(E35-G35)</f>
        <v>1000</v>
      </c>
    </row>
    <row r="36" spans="1:8" x14ac:dyDescent="0.2">
      <c r="C36" s="10"/>
    </row>
    <row r="37" spans="1:8" x14ac:dyDescent="0.2">
      <c r="C37" s="10"/>
    </row>
    <row r="38" spans="1:8" x14ac:dyDescent="0.2">
      <c r="C38" s="10">
        <f>SUM(C6:C37)</f>
        <v>47817</v>
      </c>
      <c r="D38">
        <f>SUM(D5:D37)</f>
        <v>57000</v>
      </c>
      <c r="E38">
        <f>SUM(E6:E37)</f>
        <v>104817</v>
      </c>
      <c r="F38">
        <f>SUM(F6:F37)</f>
        <v>12358</v>
      </c>
      <c r="G38">
        <f>SUM(G5:G37)</f>
        <v>17343</v>
      </c>
      <c r="H38">
        <f>SUM(H6:H37)</f>
        <v>99832</v>
      </c>
    </row>
    <row r="39" spans="1:8" x14ac:dyDescent="0.2">
      <c r="A39" s="10"/>
    </row>
    <row r="40" spans="1:8" x14ac:dyDescent="0.2">
      <c r="G40">
        <f>SUM(F38:H38)</f>
        <v>129533</v>
      </c>
    </row>
    <row r="42" spans="1:8" x14ac:dyDescent="0.2">
      <c r="A42" s="10"/>
      <c r="E42" t="s">
        <v>40</v>
      </c>
    </row>
    <row r="43" spans="1:8" x14ac:dyDescent="0.2">
      <c r="E4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dcterms:created xsi:type="dcterms:W3CDTF">2026-06-08T13:25:58Z</dcterms:created>
  <dcterms:modified xsi:type="dcterms:W3CDTF">2026-06-08T13:50:52Z</dcterms:modified>
</cp:coreProperties>
</file>